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38400" windowHeight="17400" activeTab="2"/>
  </bookViews>
  <sheets>
    <sheet name="kritéria" sheetId="3" r:id="rId1"/>
    <sheet name="príjmy_výdavky" sheetId="1" r:id="rId2"/>
    <sheet name="majetok_záväzky" sheetId="2" r:id="rId3"/>
  </sheets>
  <definedNames/>
  <calcPr calcId="162913"/>
</workbook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<sst xmlns="http://schemas.openxmlformats.org/spreadsheetml/2006/main" count="85" uniqueCount="67">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</sst>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5" fillId="0" borderId="0" xfId="20" applyFont="1" applyFill="1" applyBorder="1" applyAlignment="1" applyProtection="1">
      <alignment horizontal="center" vertical="center"/>
      <protection hidden="1"/>
    </xf>
    <xf numFmtId="0" fontId="1" fillId="0" borderId="0" xfId="2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/>
    <xf numFmtId="0" fontId="9" fillId="0" borderId="0" xfId="0" applyFont="1"/>
    <xf numFmtId="49" fontId="10" fillId="2" borderId="1" xfId="20" applyNumberFormat="1" applyFont="1" applyFill="1" applyBorder="1" applyAlignment="1" applyProtection="1">
      <alignment vertical="center"/>
      <protection hidden="1"/>
    </xf>
    <xf numFmtId="0" fontId="10" fillId="2" borderId="1" xfId="20" applyFont="1" applyFill="1" applyBorder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10" fillId="2" borderId="1" xfId="20" applyFont="1" applyFill="1" applyBorder="1" applyAlignment="1" applyProtection="1">
      <alignment horizontal="left" vertical="center" wrapText="1"/>
      <protection hidden="1"/>
    </xf>
    <xf numFmtId="10" fontId="9" fillId="0" borderId="1" xfId="0" applyNumberFormat="1" applyFont="1" applyBorder="1" applyAlignment="1" applyProtection="1">
      <alignment vertical="center"/>
      <protection hidden="1"/>
    </xf>
    <xf numFmtId="10" fontId="8" fillId="0" borderId="1" xfId="0" applyNumberFormat="1" applyFont="1" applyBorder="1" applyAlignment="1" applyProtection="1">
      <alignment horizontal="center" vertical="center"/>
      <protection hidden="1"/>
    </xf>
    <xf numFmtId="0" fontId="11" fillId="2" borderId="1" xfId="2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7" fillId="0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/>
    <xf numFmtId="0" fontId="2" fillId="3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/>
    <xf numFmtId="0" fontId="2" fillId="0" borderId="0" xfId="0" applyNumberFormat="1" applyFont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4" fontId="2" fillId="0" borderId="0" xfId="0" applyNumberFormat="1" applyFont="1"/>
    <xf numFmtId="0" fontId="2" fillId="5" borderId="0" xfId="0" applyFont="1" applyFill="1"/>
    <xf numFmtId="0" fontId="7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  <cellStyle name="normální_List1" xfId="21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workbookViewId="0" topLeftCell="A1">
      <selection activeCell="B15" sqref="B15"/>
    </sheetView>
  </sheetViews>
  <sheetFormatPr defaultColWidth="9.140625" defaultRowHeight="15"/>
  <cols>
    <col min="1" max="1" width="32.28125" style="1" customWidth="1"/>
    <col min="2" max="2" width="16.7109375" style="1" bestFit="1" customWidth="1"/>
    <col min="3" max="3" width="16.421875" style="1" customWidth="1"/>
    <col min="4" max="4" width="12.28125" style="1" bestFit="1" customWidth="1"/>
    <col min="5" max="5" width="16.7109375" style="1" bestFit="1" customWidth="1"/>
    <col min="6" max="6" width="9.140625" style="1" customWidth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22" width="16.7109375" style="1" hidden="1" customWidth="1"/>
    <col min="23" max="24" width="9.140625" style="1" hidden="1" customWidth="1"/>
    <col min="25" max="25" width="16.7109375" style="1" hidden="1" customWidth="1"/>
    <col min="26" max="27" width="9.140625" style="1" hidden="1" customWidth="1"/>
    <col min="28" max="28" width="16.7109375" style="1" hidden="1" customWidth="1"/>
    <col min="29" max="30" width="9.140625" style="1" hidden="1" customWidth="1"/>
    <col min="31" max="31" width="16.7109375" style="1" hidden="1" customWidth="1"/>
    <col min="32" max="33" width="9.140625" style="1" hidden="1" customWidth="1"/>
    <col min="34" max="16384" width="9.140625" style="1" customWidth="1"/>
  </cols>
  <sheetData>
    <row r="1" spans="1:7" ht="15">
      <c r="A1" s="11" t="s">
        <v>65</v>
      </c>
      <c r="G1" s="5"/>
    </row>
    <row r="2" ht="15">
      <c r="G2" s="5">
        <v>2015</v>
      </c>
    </row>
    <row r="3" spans="1:7" ht="15">
      <c r="A3" s="21" t="s">
        <v>46</v>
      </c>
      <c r="B3" s="12"/>
      <c r="C3" s="12"/>
      <c r="D3" s="12"/>
      <c r="E3" s="12"/>
      <c r="G3" s="1">
        <v>2016</v>
      </c>
    </row>
    <row r="4" spans="1:7" ht="15">
      <c r="A4" s="12"/>
      <c r="B4" s="12"/>
      <c r="C4" s="12"/>
      <c r="D4" s="12"/>
      <c r="E4" s="12"/>
      <c r="G4" s="1">
        <v>2017</v>
      </c>
    </row>
    <row r="5" spans="1:7" ht="15">
      <c r="A5" s="12"/>
      <c r="B5" s="12"/>
      <c r="C5" s="12"/>
      <c r="D5" s="12"/>
      <c r="E5" s="12"/>
      <c r="G5" s="43">
        <v>2018</v>
      </c>
    </row>
    <row r="6" spans="1:10" s="8" customFormat="1" ht="15" customHeight="1">
      <c r="A6" s="13" t="s">
        <v>48</v>
      </c>
      <c r="B6" s="52"/>
      <c r="C6" s="53"/>
      <c r="D6" s="53"/>
      <c r="E6" s="54"/>
      <c r="G6" s="1">
        <v>2019</v>
      </c>
      <c r="J6" s="42"/>
    </row>
    <row r="7" spans="1:7" ht="15" customHeight="1">
      <c r="A7" s="14" t="s">
        <v>49</v>
      </c>
      <c r="B7" s="55"/>
      <c r="C7" s="56"/>
      <c r="D7" s="56"/>
      <c r="E7" s="57"/>
      <c r="G7" s="1">
        <v>2020</v>
      </c>
    </row>
    <row r="8" spans="1:7" ht="15" customHeight="1" hidden="1">
      <c r="A8" s="14" t="s">
        <v>47</v>
      </c>
      <c r="B8" s="58"/>
      <c r="C8" s="59"/>
      <c r="D8" s="59"/>
      <c r="E8" s="60"/>
      <c r="G8" s="1">
        <v>2021</v>
      </c>
    </row>
    <row r="9" spans="1:10" ht="15" customHeight="1">
      <c r="A9" s="14" t="s">
        <v>54</v>
      </c>
      <c r="B9" s="51" t="s">
        <v>66</v>
      </c>
      <c r="C9" s="51"/>
      <c r="D9" s="51"/>
      <c r="E9" s="51"/>
      <c r="G9" s="1">
        <v>2021</v>
      </c>
      <c r="J9" s="44" t="s">
        <v>64</v>
      </c>
    </row>
    <row r="10" spans="1:10" ht="15" customHeight="1">
      <c r="A10" s="14" t="s">
        <v>50</v>
      </c>
      <c r="B10" s="51" t="s">
        <v>66</v>
      </c>
      <c r="C10" s="51"/>
      <c r="D10" s="51"/>
      <c r="E10" s="51"/>
      <c r="G10" s="1">
        <v>2022</v>
      </c>
      <c r="J10" s="45">
        <f ca="1">TODAY()</f>
        <v>44690</v>
      </c>
    </row>
    <row r="11" spans="1:10" ht="15" customHeight="1">
      <c r="A11" s="14" t="s">
        <v>51</v>
      </c>
      <c r="B11" s="51" t="s">
        <v>66</v>
      </c>
      <c r="C11" s="51"/>
      <c r="D11" s="51"/>
      <c r="E11" s="51"/>
      <c r="G11" s="1">
        <v>2023</v>
      </c>
      <c r="J11" s="48">
        <v>43466</v>
      </c>
    </row>
    <row r="12" spans="1:5" ht="15">
      <c r="A12" s="12"/>
      <c r="B12" s="12"/>
      <c r="C12" s="12"/>
      <c r="D12" s="12"/>
      <c r="E12" s="12"/>
    </row>
    <row r="13" spans="1:5" ht="15">
      <c r="A13" s="12"/>
      <c r="B13" s="12"/>
      <c r="C13" s="12"/>
      <c r="D13" s="12"/>
      <c r="E13" s="12"/>
    </row>
    <row r="14" spans="1:5" ht="15">
      <c r="A14" s="12"/>
      <c r="B14" s="12"/>
      <c r="C14" s="12"/>
      <c r="D14" s="12"/>
      <c r="E14" s="12"/>
    </row>
    <row r="15" spans="1:5" ht="21.75" customHeight="1">
      <c r="A15" s="15" t="str">
        <f>IF(B15="","Vyberte rok","Rok")</f>
        <v>Vyberte rok</v>
      </c>
      <c r="B15" s="16"/>
      <c r="C15" s="12"/>
      <c r="D15" s="12"/>
      <c r="E15" s="12"/>
    </row>
    <row r="16" spans="1:15" ht="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33" ht="15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  <c r="V17" s="1">
        <v>2020</v>
      </c>
      <c r="W17" s="1">
        <v>2020</v>
      </c>
      <c r="X17" s="1">
        <v>2020</v>
      </c>
      <c r="Y17" s="1">
        <v>2021</v>
      </c>
      <c r="Z17" s="1">
        <v>2021</v>
      </c>
      <c r="AA17" s="1">
        <v>2021</v>
      </c>
      <c r="AB17" s="49">
        <v>2022</v>
      </c>
      <c r="AC17" s="49">
        <v>2022</v>
      </c>
      <c r="AD17" s="49">
        <v>2022</v>
      </c>
      <c r="AE17" s="40">
        <v>2023</v>
      </c>
      <c r="AF17" s="40">
        <v>2023</v>
      </c>
      <c r="AG17" s="40">
        <v>2023</v>
      </c>
    </row>
    <row r="18" spans="1:5" ht="15">
      <c r="A18" s="12"/>
      <c r="B18" s="12"/>
      <c r="C18" s="12"/>
      <c r="D18" s="12"/>
      <c r="E18" s="12"/>
    </row>
    <row r="19" spans="1:33" ht="31.5" customHeight="1">
      <c r="A19" s="17" t="s">
        <v>53</v>
      </c>
      <c r="B19" s="18" t="str">
        <f>IF(B15=2017,H19,IF(B15=2015,K19,IF(B15=2016,N19,IF(B15=2018,Q19,IF(B15=2019,T19,IF(B15=2020,W19,IF(B15=2021,Z19,IF(B15=2022,AC19,IF(B15=2023,AF19,"")))))))))</f>
        <v/>
      </c>
      <c r="C19" s="19" t="str">
        <f>IF(B15=2017,I19,IF(B15=2015,L19,IF(B15=2016,O19,IF(B15=2018,R19,IF(B15=2019,U19,IF(B15=2020,X19,IF(B15=2021,AA19,IF(B15=2022,AD19,IF(B15=2023,AG19,"")))))))))</f>
        <v/>
      </c>
      <c r="D19" s="12"/>
      <c r="E19" s="12"/>
      <c r="G19" s="2" t="e">
        <f>príjmy_výdavky!F10/príjmy_výdavky!F17</f>
        <v>#DIV/0!</v>
      </c>
      <c r="H19" s="9" t="str">
        <f>_xlfn.IFERROR(G19,"")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_xlfn.IFERROR(J19,"")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_xlfn.IFERROR(M19,"")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_xlfn.IFERROR(P19,"")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_xlfn.IFERROR(S19,"")</f>
        <v/>
      </c>
      <c r="U19" s="2" t="str">
        <f>IF(T19="","",IF(T19&gt;100%,"SPLNENÉ","NESPLNENÉ"))</f>
        <v/>
      </c>
      <c r="V19" s="2" t="e">
        <f>príjmy_výdavky!I10/príjmy_výdavky!I17</f>
        <v>#DIV/0!</v>
      </c>
      <c r="W19" s="1" t="str">
        <f>_xlfn.IFERROR(V19,"")</f>
        <v/>
      </c>
      <c r="X19" s="1" t="str">
        <f>IF(W19="","",IF(W19&gt;100%,"SPLNENÉ","NESPLNENÉ"))</f>
        <v/>
      </c>
      <c r="Y19" s="2" t="e">
        <f>príjmy_výdavky!J10/príjmy_výdavky!J17</f>
        <v>#DIV/0!</v>
      </c>
      <c r="Z19" s="1" t="str">
        <f>_xlfn.IFERROR(Y19,"")</f>
        <v/>
      </c>
      <c r="AA19" s="1" t="str">
        <f>IF(Z19="","",IF(Z19&gt;100%,"SPLNENÉ","NESPLNENÉ"))</f>
        <v/>
      </c>
      <c r="AB19" s="2" t="e">
        <f>príjmy_výdavky!K10/príjmy_výdavky!K17</f>
        <v>#DIV/0!</v>
      </c>
      <c r="AC19" s="1" t="str">
        <f>_xlfn.IFERROR(AB19,"")</f>
        <v/>
      </c>
      <c r="AD19" s="1" t="str">
        <f>IF(AC19="","",IF(AC19&gt;100%,"SPLNENÉ","NESPLNENÉ"))</f>
        <v/>
      </c>
      <c r="AE19" s="2" t="e">
        <f>príjmy_výdavky!L10/príjmy_výdavky!L17</f>
        <v>#DIV/0!</v>
      </c>
      <c r="AF19" s="1" t="str">
        <f>_xlfn.IFERROR(AE19,"")</f>
        <v/>
      </c>
      <c r="AG19" s="1" t="str">
        <f>IF(AF19="","",IF(AF19&gt;100%,"SPLNENÉ","NESPLNENÉ"))</f>
        <v/>
      </c>
    </row>
    <row r="20" spans="1:33" ht="31.5" customHeight="1">
      <c r="A20" s="20" t="s">
        <v>52</v>
      </c>
      <c r="B20" s="18" t="str">
        <f>IF(B15=2017,H20,IF(B15=2015,K20,IF(B15=2016,N20,IF(B15=2018,Q20,IF(B15=2019,T20,IF(B15=2020,W20,IF(B15=2021,Z20,IF(B15=2022,AC20,IF(B15=2023,AF20,"")))))))))</f>
        <v/>
      </c>
      <c r="C20" s="19" t="str">
        <f>IF(B15=2017,I20,IF(B15=2015,L20,IF(B15=2016,O20,IF(B15=2018,R20,IF(B15=2019,U20,IF(B15=2020,X20,IF(B15=2021,AA20,IF(B15=2022,AD20,IF(B15=2023,AG20,"")))))))))</f>
        <v/>
      </c>
      <c r="D20" s="12"/>
      <c r="E20" s="12"/>
      <c r="G20" s="2" t="e">
        <f>majetok_záväzky!F28/majetok_záväzky!F22</f>
        <v>#DIV/0!</v>
      </c>
      <c r="H20" s="9" t="str">
        <f>_xlfn.IFERROR(G20,"")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_xlfn.IFERROR(J20,"")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_xlfn.IFERROR(M20,"")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_xlfn.IFERROR(P20,"")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_xlfn.IFERROR(S20,"")</f>
        <v/>
      </c>
      <c r="U20" s="2" t="str">
        <f>IF(T20="","",IF(T20&lt;=80%,"SPLNENÉ","NESPLNENÉ"))</f>
        <v/>
      </c>
      <c r="V20" s="2" t="e">
        <f>majetok_záväzky!I28/majetok_záväzky!I22</f>
        <v>#DIV/0!</v>
      </c>
      <c r="W20" s="1" t="str">
        <f>_xlfn.IFERROR(V20,"")</f>
        <v/>
      </c>
      <c r="X20" s="1" t="str">
        <f>IF(W20="","",IF(W20&lt;=80%,"SPLNENÉ","NESPLNENÉ"))</f>
        <v/>
      </c>
      <c r="Y20" s="2" t="e">
        <f>majetok_záväzky!J28/majetok_záväzky!J22</f>
        <v>#DIV/0!</v>
      </c>
      <c r="Z20" s="1" t="str">
        <f>_xlfn.IFERROR(Y20,"")</f>
        <v/>
      </c>
      <c r="AA20" s="1" t="str">
        <f>IF(Z20="","",IF(Z20&lt;=80%,"SPLNENÉ","NESPLNENÉ"))</f>
        <v/>
      </c>
      <c r="AB20" s="2" t="e">
        <f>majetok_záväzky!K28/majetok_záväzky!K22</f>
        <v>#DIV/0!</v>
      </c>
      <c r="AC20" s="1" t="str">
        <f>_xlfn.IFERROR(AB20,"")</f>
        <v/>
      </c>
      <c r="AD20" s="1" t="str">
        <f>IF(AC20="","",IF(AC20&lt;=80%,"SPLNENÉ","NESPLNENÉ"))</f>
        <v/>
      </c>
      <c r="AE20" s="2" t="e">
        <f>majetok_záväzky!L28/majetok_záväzky!L22</f>
        <v>#DIV/0!</v>
      </c>
      <c r="AF20" s="1" t="str">
        <f>_xlfn.IFERROR(AE20,"")</f>
        <v/>
      </c>
      <c r="AG20" s="1" t="str">
        <f>IF(AF20="","",IF(AF20&lt;=80%,"SPLNENÉ","NESPLNENÉ"))</f>
        <v/>
      </c>
    </row>
    <row r="22" spans="1:5" ht="15">
      <c r="A22" s="50" t="str">
        <f ca="1">IF(AND(B15=2018,J10&lt;J11),"preukázanie splnenia kritérií ekonomickej životaschopnosti za rok 2018 je možné až v roku 2019","")</f>
        <v/>
      </c>
      <c r="B22" s="50"/>
      <c r="C22" s="50"/>
      <c r="D22" s="50"/>
      <c r="E22" s="50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priority="2" dxfId="3" operator="equal">
      <formula>"Vyberte rok"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$G$1:$G$11</formula1>
    </dataValidation>
  </dataValidations>
  <printOptions horizontalCentered="1"/>
  <pageMargins left="0.3937007874015748" right="0.3937007874015748" top="1.2598425196850394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 topLeftCell="A1">
      <selection activeCell="L3" sqref="L3"/>
    </sheetView>
  </sheetViews>
  <sheetFormatPr defaultColWidth="9.140625" defaultRowHeight="15"/>
  <cols>
    <col min="1" max="1" width="8.7109375" style="1" customWidth="1"/>
    <col min="2" max="2" width="38.28125" style="1" customWidth="1"/>
    <col min="3" max="3" width="18.57421875" style="1" hidden="1" customWidth="1"/>
    <col min="4" max="12" width="15.7109375" style="1" customWidth="1"/>
    <col min="13" max="13" width="9.140625" style="1" hidden="1" customWidth="1"/>
    <col min="14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12" ht="15">
      <c r="A3" s="24" t="s">
        <v>55</v>
      </c>
      <c r="B3" s="25"/>
      <c r="C3" s="23"/>
      <c r="D3" s="23"/>
      <c r="J3" s="26"/>
      <c r="K3" s="26"/>
      <c r="L3" s="26" t="s">
        <v>0</v>
      </c>
    </row>
    <row r="4" spans="1:5" ht="15">
      <c r="A4" s="23"/>
      <c r="B4" s="23"/>
      <c r="C4" s="23"/>
      <c r="D4" s="23"/>
      <c r="E4" s="23"/>
    </row>
    <row r="5" spans="1:5" ht="15">
      <c r="A5" s="23"/>
      <c r="B5" s="23"/>
      <c r="C5" s="23"/>
      <c r="D5" s="23"/>
      <c r="E5" s="23"/>
    </row>
    <row r="6" spans="1:13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37">
        <v>2020</v>
      </c>
      <c r="J6" s="37">
        <v>2021</v>
      </c>
      <c r="K6" s="37">
        <v>2022</v>
      </c>
      <c r="L6" s="37">
        <v>2023</v>
      </c>
      <c r="M6" s="46">
        <f>SUM(M7:M16)</f>
        <v>0</v>
      </c>
    </row>
    <row r="7" spans="1:13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">
        <f>IF(G7&lt;&gt;"",1,0)</f>
        <v>0</v>
      </c>
    </row>
    <row r="8" spans="1:13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">
        <f aca="true" t="shared" si="0" ref="M8:M9">IF(G8&lt;&gt;"",1,0)</f>
        <v>0</v>
      </c>
    </row>
    <row r="9" spans="1:13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1">
        <f t="shared" si="0"/>
        <v>0</v>
      </c>
    </row>
    <row r="10" spans="1:14" ht="15" customHeight="1">
      <c r="A10" s="31" t="s">
        <v>8</v>
      </c>
      <c r="B10" s="32" t="s">
        <v>9</v>
      </c>
      <c r="C10" s="33">
        <f aca="true" t="shared" si="1" ref="C10:L10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N10" s="48"/>
    </row>
    <row r="11" spans="1:13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>
        <f aca="true" t="shared" si="2" ref="M11:M16">IF(G11&lt;&gt;"",1,0)</f>
        <v>0</v>
      </c>
    </row>
    <row r="12" spans="1:13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>
        <f t="shared" si="2"/>
        <v>0</v>
      </c>
    </row>
    <row r="13" spans="1:13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">
        <f t="shared" si="2"/>
        <v>0</v>
      </c>
    </row>
    <row r="14" spans="1:13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">
        <f t="shared" si="2"/>
        <v>0</v>
      </c>
    </row>
    <row r="15" spans="1:13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">
        <f t="shared" si="2"/>
        <v>0</v>
      </c>
    </row>
    <row r="16" spans="1:13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">
        <f t="shared" si="2"/>
        <v>0</v>
      </c>
    </row>
    <row r="17" spans="1:12" ht="15" customHeight="1">
      <c r="A17" s="31">
        <v>11</v>
      </c>
      <c r="B17" s="32" t="s">
        <v>21</v>
      </c>
      <c r="C17" s="33">
        <f aca="true" t="shared" si="3" ref="C17:H17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aca="true" t="shared" si="4" ref="I17:J17">I11+I12+I13+I14+I15+I16</f>
        <v>0</v>
      </c>
      <c r="J17" s="33">
        <f t="shared" si="4"/>
        <v>0</v>
      </c>
      <c r="K17" s="33">
        <f aca="true" t="shared" si="5" ref="K17:L17">K11+K12+K13+K14+K15+K16</f>
        <v>0</v>
      </c>
      <c r="L17" s="33">
        <f t="shared" si="5"/>
        <v>0</v>
      </c>
    </row>
    <row r="18" spans="1:12" ht="15" customHeight="1">
      <c r="A18" s="31">
        <v>12</v>
      </c>
      <c r="B18" s="32" t="s">
        <v>22</v>
      </c>
      <c r="C18" s="33">
        <f aca="true" t="shared" si="6" ref="C18:H18">C10-C17</f>
        <v>0</v>
      </c>
      <c r="D18" s="33">
        <f t="shared" si="6"/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aca="true" t="shared" si="7" ref="I18:J18">I10-I17</f>
        <v>0</v>
      </c>
      <c r="J18" s="33">
        <f t="shared" si="7"/>
        <v>0</v>
      </c>
      <c r="K18" s="33">
        <f aca="true" t="shared" si="8" ref="K18:L18">K10-K17</f>
        <v>0</v>
      </c>
      <c r="L18" s="33">
        <f t="shared" si="8"/>
        <v>0</v>
      </c>
    </row>
    <row r="22" spans="1:7" ht="15" customHeight="1">
      <c r="A22" s="61" t="str">
        <f ca="1">IF(AND(kritéria!J10&lt;kritéria!J11,M6&gt;0),"kritéria zo rok 2018 je možné uplatniť až v roku 2019","")</f>
        <v/>
      </c>
      <c r="B22" s="61"/>
      <c r="C22" s="61"/>
      <c r="D22" s="61"/>
      <c r="E22" s="61"/>
      <c r="F22" s="61"/>
      <c r="G22" s="61"/>
    </row>
  </sheetData>
  <mergeCells count="1">
    <mergeCell ref="A22:G22"/>
  </mergeCells>
  <conditionalFormatting sqref="A2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fitToHeight="1" fitToWidth="1" horizontalDpi="600" verticalDpi="600" orientation="landscape" paperSize="9" scale="76" r:id="rId1"/>
  <headerFooter>
    <oddHeader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 topLeftCell="A1">
      <selection activeCell="Q24" sqref="Q24"/>
    </sheetView>
  </sheetViews>
  <sheetFormatPr defaultColWidth="9.140625" defaultRowHeight="15"/>
  <cols>
    <col min="1" max="1" width="8.421875" style="1" customWidth="1"/>
    <col min="2" max="2" width="45.28125" style="1" customWidth="1"/>
    <col min="3" max="3" width="18.57421875" style="1" hidden="1" customWidth="1"/>
    <col min="4" max="12" width="14.7109375" style="1" customWidth="1"/>
    <col min="13" max="13" width="9.140625" style="1" hidden="1" customWidth="1"/>
    <col min="14" max="16" width="9.140625" style="1" customWidth="1"/>
    <col min="17" max="17" width="48.00390625" style="1" customWidth="1"/>
    <col min="18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 hidden="1">
      <c r="A2" s="23"/>
      <c r="B2" s="23"/>
      <c r="C2" s="23"/>
      <c r="D2" s="23"/>
      <c r="E2" s="23"/>
    </row>
    <row r="3" spans="1:5" ht="15">
      <c r="A3" s="21" t="s">
        <v>56</v>
      </c>
      <c r="B3" s="23"/>
      <c r="C3" s="23"/>
      <c r="D3" s="23"/>
      <c r="E3" s="23"/>
    </row>
    <row r="4" spans="1:12" ht="15">
      <c r="A4" s="21"/>
      <c r="B4" s="23"/>
      <c r="C4" s="23"/>
      <c r="D4" s="23"/>
      <c r="J4" s="26"/>
      <c r="K4" s="26"/>
      <c r="L4" s="26" t="s">
        <v>0</v>
      </c>
    </row>
    <row r="5" spans="1:5" ht="15">
      <c r="A5" s="21"/>
      <c r="B5" s="23"/>
      <c r="C5" s="23"/>
      <c r="D5" s="23"/>
      <c r="E5" s="23"/>
    </row>
    <row r="6" spans="1:12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  <c r="I6" s="37">
        <v>2020</v>
      </c>
      <c r="J6" s="37">
        <v>2021</v>
      </c>
      <c r="K6" s="37">
        <v>2022</v>
      </c>
      <c r="L6" s="37">
        <v>2023</v>
      </c>
    </row>
    <row r="7" spans="1:13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47">
        <f>SUM(M8:M27)</f>
        <v>0</v>
      </c>
    </row>
    <row r="8" spans="1:13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41"/>
      <c r="J8" s="41"/>
      <c r="K8" s="41"/>
      <c r="L8" s="41"/>
      <c r="M8" s="1">
        <f>IF(G8&lt;&gt;"",1,0)</f>
        <v>0</v>
      </c>
    </row>
    <row r="9" spans="1:13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41"/>
      <c r="J9" s="41"/>
      <c r="K9" s="41"/>
      <c r="L9" s="41"/>
      <c r="M9" s="1">
        <f>IF(G9&lt;&gt;"",1,0)</f>
        <v>0</v>
      </c>
    </row>
    <row r="10" spans="1:13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41"/>
      <c r="J10" s="41"/>
      <c r="K10" s="41"/>
      <c r="L10" s="41"/>
      <c r="M10" s="1">
        <f>IF(G10&lt;&gt;"",1,0)</f>
        <v>0</v>
      </c>
    </row>
    <row r="11" spans="1:17" ht="15" customHeight="1">
      <c r="A11" s="31" t="s">
        <v>8</v>
      </c>
      <c r="B11" s="32" t="s">
        <v>27</v>
      </c>
      <c r="C11" s="33">
        <f aca="true" t="shared" si="0" ref="C11:H11">C12+C13+C14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8">
        <f t="shared" si="0"/>
        <v>0</v>
      </c>
      <c r="I11" s="38">
        <f aca="true" t="shared" si="1" ref="I11:L11">I12+I13+I14</f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Q11" s="10"/>
    </row>
    <row r="12" spans="1:13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41"/>
      <c r="J12" s="41"/>
      <c r="K12" s="41"/>
      <c r="L12" s="41"/>
      <c r="M12" s="1">
        <f>IF(G12&lt;&gt;"",1,0)</f>
        <v>0</v>
      </c>
    </row>
    <row r="13" spans="1:13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41"/>
      <c r="J13" s="41"/>
      <c r="K13" s="41"/>
      <c r="L13" s="41"/>
      <c r="M13" s="1">
        <f>IF(G13&lt;&gt;"",1,0)</f>
        <v>0</v>
      </c>
    </row>
    <row r="14" spans="1:13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41"/>
      <c r="J14" s="41"/>
      <c r="K14" s="41"/>
      <c r="L14" s="41"/>
      <c r="M14" s="1">
        <f>IF(G14&lt;&gt;"",1,0)</f>
        <v>0</v>
      </c>
    </row>
    <row r="15" spans="1:13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41"/>
      <c r="J15" s="41"/>
      <c r="K15" s="41"/>
      <c r="L15" s="41"/>
      <c r="M15" s="1">
        <f>IF(G15&lt;&gt;"",1,0)</f>
        <v>0</v>
      </c>
    </row>
    <row r="16" spans="1:12" ht="15" customHeight="1">
      <c r="A16" s="31" t="s">
        <v>18</v>
      </c>
      <c r="B16" s="32" t="s">
        <v>32</v>
      </c>
      <c r="C16" s="33">
        <f aca="true" t="shared" si="2" ref="C16:H16">C17+C18+C19</f>
        <v>0</v>
      </c>
      <c r="D16" s="38">
        <f t="shared" si="2"/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aca="true" t="shared" si="3" ref="I16:L16">I17+I18+I19</f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</row>
    <row r="17" spans="1:13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41"/>
      <c r="J17" s="41"/>
      <c r="K17" s="41"/>
      <c r="L17" s="41"/>
      <c r="M17" s="1">
        <f>IF(G17&lt;&gt;"",1,0)</f>
        <v>0</v>
      </c>
    </row>
    <row r="18" spans="1:13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41"/>
      <c r="J18" s="41"/>
      <c r="K18" s="41"/>
      <c r="L18" s="41"/>
      <c r="M18" s="1">
        <f>IF(G18&lt;&gt;"",1,0)</f>
        <v>0</v>
      </c>
    </row>
    <row r="19" spans="1:13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41"/>
      <c r="J19" s="41"/>
      <c r="K19" s="41"/>
      <c r="L19" s="41"/>
      <c r="M19" s="1">
        <f>IF(G19&lt;&gt;"",1,0)</f>
        <v>0</v>
      </c>
    </row>
    <row r="20" spans="1:13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41"/>
      <c r="J20" s="41"/>
      <c r="K20" s="41"/>
      <c r="L20" s="41"/>
      <c r="M20" s="1">
        <f>IF(G20&lt;&gt;"",1,0)</f>
        <v>0</v>
      </c>
    </row>
    <row r="21" spans="1:13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41"/>
      <c r="J21" s="41"/>
      <c r="K21" s="41"/>
      <c r="L21" s="41"/>
      <c r="M21" s="1">
        <f>IF(G21&lt;&gt;"",1,0)</f>
        <v>0</v>
      </c>
    </row>
    <row r="22" spans="1:12" ht="15" customHeight="1">
      <c r="A22" s="31">
        <v>15</v>
      </c>
      <c r="B22" s="32" t="s">
        <v>38</v>
      </c>
      <c r="C22" s="33">
        <f aca="true" t="shared" si="4" ref="C22:H22">C8+C9+C10+C11+C15+C16+C20+C21</f>
        <v>0</v>
      </c>
      <c r="D22" s="38">
        <f t="shared" si="4"/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>I8+I9+I10+I11+I15+I16+I20+I21</f>
        <v>0</v>
      </c>
      <c r="J22" s="38">
        <f>J8+J9+J10+J11+J15+J16+J20+J21</f>
        <v>0</v>
      </c>
      <c r="K22" s="38">
        <f aca="true" t="shared" si="5" ref="K22:L22">K8+K9+K10+K11+K15+K16+K20+K21</f>
        <v>0</v>
      </c>
      <c r="L22" s="38">
        <f t="shared" si="5"/>
        <v>0</v>
      </c>
    </row>
    <row r="23" spans="1:12" ht="15" customHeight="1">
      <c r="A23" s="36"/>
      <c r="B23" s="35" t="s">
        <v>57</v>
      </c>
      <c r="C23" s="34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41"/>
      <c r="J24" s="41"/>
      <c r="K24" s="41"/>
      <c r="L24" s="41"/>
      <c r="M24" s="1">
        <f>IF(G24&lt;&gt;"",1,0)</f>
        <v>0</v>
      </c>
    </row>
    <row r="25" spans="1:13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41"/>
      <c r="J25" s="41"/>
      <c r="K25" s="41"/>
      <c r="L25" s="41"/>
      <c r="M25" s="1">
        <f>IF(G25&lt;&gt;"",1,0)</f>
        <v>0</v>
      </c>
    </row>
    <row r="26" spans="1:13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41"/>
      <c r="J26" s="41"/>
      <c r="K26" s="41"/>
      <c r="L26" s="41"/>
      <c r="M26" s="1">
        <f>IF(G26&lt;&gt;"",1,0)</f>
        <v>0</v>
      </c>
    </row>
    <row r="27" spans="1:13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41"/>
      <c r="J27" s="41"/>
      <c r="K27" s="41"/>
      <c r="L27" s="41"/>
      <c r="M27" s="1">
        <f>IF(G27&lt;&gt;"",1,0)</f>
        <v>0</v>
      </c>
    </row>
    <row r="28" spans="1:12" ht="15" customHeight="1">
      <c r="A28" s="31">
        <v>20</v>
      </c>
      <c r="B28" s="32" t="s">
        <v>43</v>
      </c>
      <c r="C28" s="33">
        <f aca="true" t="shared" si="6" ref="C28:H28">C24+C25+C26+C27</f>
        <v>0</v>
      </c>
      <c r="D28" s="38">
        <f t="shared" si="6"/>
        <v>0</v>
      </c>
      <c r="E28" s="38">
        <f t="shared" si="6"/>
        <v>0</v>
      </c>
      <c r="F28" s="38">
        <f t="shared" si="6"/>
        <v>0</v>
      </c>
      <c r="G28" s="38">
        <f t="shared" si="6"/>
        <v>0</v>
      </c>
      <c r="H28" s="38">
        <f t="shared" si="6"/>
        <v>0</v>
      </c>
      <c r="I28" s="38">
        <f>I24+I25+I26+I27</f>
        <v>0</v>
      </c>
      <c r="J28" s="38">
        <f>J24+J25+J26+J27</f>
        <v>0</v>
      </c>
      <c r="K28" s="38">
        <f aca="true" t="shared" si="7" ref="K28:L28">K24+K25+K26+K27</f>
        <v>0</v>
      </c>
      <c r="L28" s="38">
        <f t="shared" si="7"/>
        <v>0</v>
      </c>
    </row>
    <row r="29" spans="1:12" ht="15" customHeight="1">
      <c r="A29" s="31">
        <v>21</v>
      </c>
      <c r="B29" s="32" t="s">
        <v>44</v>
      </c>
      <c r="C29" s="33">
        <f aca="true" t="shared" si="8" ref="C29:H29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aca="true" t="shared" si="9" ref="I29:J29">I22-I28</f>
        <v>0</v>
      </c>
      <c r="J29" s="38">
        <f t="shared" si="9"/>
        <v>0</v>
      </c>
      <c r="K29" s="38">
        <f aca="true" t="shared" si="10" ref="K29:L29">K22-K28</f>
        <v>0</v>
      </c>
      <c r="L29" s="38">
        <f t="shared" si="10"/>
        <v>0</v>
      </c>
    </row>
    <row r="32" spans="1:7" ht="15" customHeight="1">
      <c r="A32" s="61" t="str">
        <f ca="1">IF(AND(kritéria!J10&lt;kritéria!J11,M7&gt;0),"kritéria zo rok 2018 je možné uplatniť až v roku 2019","")</f>
        <v/>
      </c>
      <c r="B32" s="61"/>
      <c r="C32" s="61"/>
      <c r="D32" s="61"/>
      <c r="E32" s="61"/>
      <c r="F32" s="61"/>
      <c r="G32" s="61"/>
    </row>
  </sheetData>
  <mergeCells count="1">
    <mergeCell ref="A32:G32"/>
  </mergeCells>
  <conditionalFormatting sqref="A3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598425196850394" bottom="0.984251968503937" header="0.31496062992125984" footer="0.31496062992125984"/>
  <pageSetup fitToHeight="1" fitToWidth="1" horizontalDpi="600" verticalDpi="600" orientation="landscape" paperSize="9" scale="77" r:id="rId1"/>
  <headerFooter>
    <oddHeader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Kužma Emil</dc:creator>
  <cp:keywords/>
  <dc:description/>
  <cp:lastModifiedBy>Kocianová Ingrid</cp:lastModifiedBy>
  <cp:lastPrinted>2022-05-05T12:14:59Z</cp:lastPrinted>
  <dcterms:created xsi:type="dcterms:W3CDTF">2015-04-15T15:22:52Z</dcterms:created>
  <dcterms:modified xsi:type="dcterms:W3CDTF">2022-05-09T09:46:13Z</dcterms:modified>
  <cp:category/>
  <cp:version/>
  <cp:contentType/>
  <cp:contentStatus/>
</cp:coreProperties>
</file>